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samontana.sharepoint.com/sites/MHSAShare/Shared Documents/Post Season Financials/Financial Reports/MasterTemplate - All Sports/"/>
    </mc:Choice>
  </mc:AlternateContent>
  <xr:revisionPtr revIDLastSave="14" documentId="13_ncr:1_{254EF536-0B7E-492D-BC04-1E16A0A062AA}" xr6:coauthVersionLast="47" xr6:coauthVersionMax="47" xr10:uidLastSave="{1D10136C-7C47-4292-A45F-BD827C5A7DB9}"/>
  <bookViews>
    <workbookView xWindow="780" yWindow="780" windowWidth="30075" windowHeight="197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K34" i="1"/>
  <c r="K33" i="1"/>
  <c r="E34" i="1"/>
  <c r="E33" i="1"/>
  <c r="K23" i="1"/>
  <c r="K24" i="1"/>
  <c r="K25" i="1"/>
  <c r="K26" i="1"/>
  <c r="K27" i="1"/>
  <c r="K28" i="1"/>
  <c r="K29" i="1"/>
  <c r="K30" i="1"/>
  <c r="K31" i="1"/>
  <c r="E32" i="1"/>
  <c r="F11" i="1"/>
  <c r="K35" i="1"/>
  <c r="E22" i="1"/>
  <c r="F12" i="1"/>
  <c r="K70" i="1"/>
  <c r="H104" i="1"/>
  <c r="K83" i="1"/>
  <c r="F13" i="1"/>
  <c r="F14" i="1"/>
  <c r="F15" i="1"/>
  <c r="E24" i="1"/>
  <c r="E25" i="1"/>
  <c r="E26" i="1"/>
  <c r="I26" i="1" s="1"/>
  <c r="E27" i="1"/>
  <c r="E28" i="1"/>
  <c r="E30" i="1"/>
  <c r="I30" i="1" s="1"/>
  <c r="E31" i="1"/>
  <c r="E35" i="1"/>
  <c r="F17" i="1"/>
  <c r="E29" i="1"/>
  <c r="D92" i="1"/>
  <c r="E23" i="1"/>
  <c r="I23" i="1" s="1"/>
  <c r="H102" i="1"/>
  <c r="F37" i="1"/>
  <c r="G37" i="1"/>
  <c r="D37" i="1"/>
  <c r="C37" i="1"/>
  <c r="B37" i="1"/>
  <c r="K32" i="1"/>
  <c r="H106" i="1"/>
  <c r="I32" i="1" l="1"/>
  <c r="I34" i="1"/>
  <c r="I25" i="1"/>
  <c r="I24" i="1"/>
  <c r="I28" i="1"/>
  <c r="I31" i="1"/>
  <c r="I29" i="1"/>
  <c r="I35" i="1"/>
  <c r="E37" i="1"/>
  <c r="I33" i="1"/>
  <c r="H37" i="1"/>
  <c r="K37" i="1"/>
  <c r="G18" i="1"/>
  <c r="E49" i="1" s="1"/>
  <c r="K49" i="1" s="1"/>
  <c r="J51" i="1" s="1"/>
  <c r="I27" i="1"/>
  <c r="I22" i="1"/>
  <c r="I37" i="1" l="1"/>
  <c r="J96" i="1" s="1"/>
  <c r="H100" i="1"/>
  <c r="H108" i="1" s="1"/>
  <c r="H45" i="1" l="1"/>
  <c r="J55" i="1" s="1"/>
  <c r="H47" i="1" l="1"/>
  <c r="J52" i="1" s="1"/>
  <c r="J87" i="1"/>
  <c r="J56" i="1"/>
  <c r="F92" i="1"/>
  <c r="J92" i="1" s="1"/>
  <c r="J53" i="1" l="1"/>
  <c r="J30" i="1" s="1"/>
  <c r="J33" i="1"/>
  <c r="J34" i="1"/>
  <c r="J24" i="1"/>
  <c r="J32" i="1"/>
  <c r="J31" i="1" l="1"/>
  <c r="J35" i="1"/>
  <c r="J29" i="1"/>
  <c r="J23" i="1"/>
  <c r="J26" i="1"/>
  <c r="J22" i="1"/>
  <c r="J37" i="1" s="1"/>
  <c r="J54" i="1"/>
  <c r="E110" i="1" s="1"/>
  <c r="J28" i="1"/>
  <c r="J27" i="1"/>
  <c r="J25" i="1"/>
</calcChain>
</file>

<file path=xl/sharedStrings.xml><?xml version="1.0" encoding="utf-8"?>
<sst xmlns="http://schemas.openxmlformats.org/spreadsheetml/2006/main" count="103" uniqueCount="92">
  <si>
    <t>No. of Tickets</t>
  </si>
  <si>
    <t>Type of Ticket</t>
  </si>
  <si>
    <t>Amount Each Ticket</t>
  </si>
  <si>
    <t>Total Per Ticket Amount</t>
  </si>
  <si>
    <t>Total Gross Receipts</t>
  </si>
  <si>
    <t>Adult All-Session</t>
  </si>
  <si>
    <t>Student All-Session</t>
  </si>
  <si>
    <t>General Admission</t>
  </si>
  <si>
    <t>No. of Persons</t>
  </si>
  <si>
    <t>Round Trip Mileage</t>
  </si>
  <si>
    <t>No. of Allowable Trips</t>
  </si>
  <si>
    <t>Other (Specify)</t>
  </si>
  <si>
    <t>Totals</t>
  </si>
  <si>
    <t>Total Per Diem</t>
  </si>
  <si>
    <t>Team Exp., Mileage, + Per Diem</t>
  </si>
  <si>
    <t xml:space="preserve"> </t>
  </si>
  <si>
    <t>Total</t>
  </si>
  <si>
    <t>TOTAL GENERAL TOURNAMENT EXPENSES:</t>
  </si>
  <si>
    <t>Gross Receipts:</t>
  </si>
  <si>
    <t>GROSS RECEIPTS:</t>
  </si>
  <si>
    <t>DISTRIBUTION  PERCENTAGE:</t>
  </si>
  <si>
    <t>MONTANA HIGH SCHOOL ASSOCIATION</t>
  </si>
  <si>
    <t>Amount Allowed to Schools</t>
  </si>
  <si>
    <t>Total to Participating Schools</t>
  </si>
  <si>
    <t>TICKETS SOLD</t>
  </si>
  <si>
    <t>TEAM EXPENSE AND DISTRIBUTION OF FUNDS</t>
  </si>
  <si>
    <t>Package Bid (if not package bid, itemize below)</t>
  </si>
  <si>
    <t>book, advertising, signs, postage, telephone, clerical, scorer and timer.</t>
  </si>
  <si>
    <r>
      <t>Administrative Expenses (Itemize fully unless it is a package deal.)</t>
    </r>
    <r>
      <rPr>
        <sz val="10"/>
        <rFont val="Arial"/>
      </rPr>
      <t xml:space="preserve"> Administrative expenses (if any) are normally for the following: Printing tickets, one score</t>
    </r>
  </si>
  <si>
    <t>1</t>
  </si>
  <si>
    <t>2</t>
  </si>
  <si>
    <t>TOTAL FACILITY EXPENSE (Transferred to Page 1)</t>
  </si>
  <si>
    <t>TOTAL ADMINISTRATIVE EXPENSE (Transferred to Page 1)</t>
  </si>
  <si>
    <t>FACILITIES EXPENSE (From Page 2)</t>
  </si>
  <si>
    <t>GENERAL ADMINISTRATIVE EXPENSE (From Page 2)</t>
  </si>
  <si>
    <t>Mileage at $2.50/Mile</t>
  </si>
  <si>
    <t>Class:</t>
  </si>
  <si>
    <t>District:</t>
  </si>
  <si>
    <t>Gender:</t>
  </si>
  <si>
    <t>Location:</t>
  </si>
  <si>
    <t>Dates:</t>
  </si>
  <si>
    <t>TOTAL TEAM EXPENSES (If Tournament Shows A Profit)</t>
  </si>
  <si>
    <t>PROFIT REMAINING:</t>
  </si>
  <si>
    <t>NET PROFIT:</t>
  </si>
  <si>
    <t>Net Receipts Less General Tournament Expenses</t>
  </si>
  <si>
    <t>DISTRIBUTION OF PROFIT:</t>
  </si>
  <si>
    <t>Equal shares to each school in the district/division or all those schools</t>
  </si>
  <si>
    <t>in a particular classification at the state level</t>
  </si>
  <si>
    <t>Shares @</t>
  </si>
  <si>
    <t>NET LOSS:</t>
  </si>
  <si>
    <t>General Tournament Expenses Exceed Net Receipts</t>
  </si>
  <si>
    <t>TEAM EXPENSES ALLOWED: (Total Receipts - District Fee - Tourney Expenses)</t>
  </si>
  <si>
    <t>DISTRIBUTION EQUATION:</t>
  </si>
  <si>
    <t>If there is a net loss, execute the following formula:</t>
  </si>
  <si>
    <t>Less: Referees</t>
  </si>
  <si>
    <t>Less:  General Administrative Expense</t>
  </si>
  <si>
    <t>Less:  Facilities Expense</t>
  </si>
  <si>
    <t>Total:</t>
  </si>
  <si>
    <t>(A)</t>
  </si>
  <si>
    <t>Total (A) divided by total team expense =        (B)</t>
  </si>
  <si>
    <t>(B) x each schools' team expense = amount due to each school.</t>
  </si>
  <si>
    <t>ADJUSTED RECEIPTS:</t>
  </si>
  <si>
    <t>For MHSA records, please list names and home cities of referees who officiated the tournament.</t>
  </si>
  <si>
    <t>Avenue, Helena, MT  59601</t>
  </si>
  <si>
    <r>
      <t>Please return completed form and one tournament program within</t>
    </r>
    <r>
      <rPr>
        <b/>
        <u/>
        <sz val="10"/>
        <rFont val="Arial"/>
        <family val="2"/>
      </rPr>
      <t xml:space="preserve"> fifteen (15) days</t>
    </r>
    <r>
      <rPr>
        <b/>
        <sz val="10"/>
        <rFont val="Arial"/>
        <family val="2"/>
      </rPr>
      <t xml:space="preserve"> following the event to the MHSA office, 1 South Dakota</t>
    </r>
  </si>
  <si>
    <t>REFEREES (Include Fees &amp; Motel)</t>
  </si>
  <si>
    <t>Write Checks</t>
  </si>
  <si>
    <t>To Schools</t>
  </si>
  <si>
    <t xml:space="preserve">In The Below </t>
  </si>
  <si>
    <t>Amount</t>
  </si>
  <si>
    <t>Write Check</t>
  </si>
  <si>
    <t>TO DISTRICT/DIVISIONAL ACCOUNT:</t>
  </si>
  <si>
    <t>To Dist./Div.</t>
  </si>
  <si>
    <t>To Tournament Managers:</t>
  </si>
  <si>
    <t xml:space="preserve">Input Data in All Yellow Fields. </t>
  </si>
  <si>
    <t>Spreadsheet will calculate all breakdowns</t>
  </si>
  <si>
    <t>and team expenses.</t>
  </si>
  <si>
    <t>(Enter 0 if no dist./div. fees are withheld)</t>
  </si>
  <si>
    <t>ADDITIONAL AMOUNT DISTRIBUTED TO EACH SCHOOL IN THE DISTRICT/DIVISION:</t>
  </si>
  <si>
    <t>Date:</t>
  </si>
  <si>
    <t>Telephone # :</t>
  </si>
  <si>
    <t>Signature &amp; Email of Preparer:________________________________________________</t>
  </si>
  <si>
    <t># of Teams In Tourney    :</t>
  </si>
  <si>
    <t>OR # in District/Division</t>
  </si>
  <si>
    <t>To Share Profit</t>
  </si>
  <si>
    <t>School (Use Separate Line Per Gender/Team)</t>
  </si>
  <si>
    <t>Adjusted Receipts</t>
  </si>
  <si>
    <t>Days of Per Diem at $20.00</t>
  </si>
  <si>
    <t>Days of Per Diem at $45.00</t>
  </si>
  <si>
    <t>BASEBALL PLAYOFF FINANCIAL REPORT</t>
  </si>
  <si>
    <r>
      <t>Facility Expenses  (Itemize fully unless it is a package deal).</t>
    </r>
    <r>
      <rPr>
        <sz val="10"/>
        <rFont val="Arial"/>
        <family val="2"/>
      </rPr>
      <t xml:space="preserve">  Facility expenses (rental) shall include all charges, if any, for the following:  Extra field prep/</t>
    </r>
  </si>
  <si>
    <t>maintenance, custodial services, utilities, ticket sales, ticket takers, police, ushers, parking attendants, first aid room, and towel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</si>
</sst>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7" fontId="0" fillId="0" borderId="0" xfId="0" applyNumberFormat="1"/>
    <xf numFmtId="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7" fontId="0" fillId="0" borderId="2" xfId="0" applyNumberForma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7" fontId="0" fillId="2" borderId="0" xfId="0" applyNumberFormat="1" applyFill="1"/>
    <xf numFmtId="7" fontId="0" fillId="2" borderId="3" xfId="0" applyNumberFormat="1" applyFill="1" applyBorder="1"/>
    <xf numFmtId="0" fontId="5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8" xfId="0" applyBorder="1"/>
    <xf numFmtId="0" fontId="3" fillId="0" borderId="2" xfId="0" applyFont="1" applyBorder="1"/>
    <xf numFmtId="7" fontId="1" fillId="0" borderId="2" xfId="0" applyNumberFormat="1" applyFont="1" applyBorder="1" applyAlignment="1">
      <alignment horizontal="right"/>
    </xf>
    <xf numFmtId="7" fontId="0" fillId="0" borderId="9" xfId="0" applyNumberFormat="1" applyBorder="1"/>
    <xf numFmtId="0" fontId="0" fillId="2" borderId="0" xfId="0" applyFill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7" fontId="1" fillId="0" borderId="0" xfId="0" applyNumberFormat="1" applyFont="1"/>
    <xf numFmtId="7" fontId="1" fillId="0" borderId="13" xfId="0" applyNumberFormat="1" applyFont="1" applyBorder="1"/>
    <xf numFmtId="0" fontId="1" fillId="2" borderId="0" xfId="0" applyFont="1" applyFill="1"/>
    <xf numFmtId="10" fontId="0" fillId="0" borderId="0" xfId="0" applyNumberFormat="1"/>
    <xf numFmtId="0" fontId="6" fillId="2" borderId="0" xfId="0" applyFont="1" applyFill="1"/>
    <xf numFmtId="0" fontId="0" fillId="2" borderId="14" xfId="0" applyFill="1" applyBorder="1"/>
    <xf numFmtId="0" fontId="8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4" xfId="0" applyBorder="1"/>
    <xf numFmtId="7" fontId="1" fillId="2" borderId="0" xfId="0" applyNumberFormat="1" applyFont="1" applyFill="1"/>
    <xf numFmtId="0" fontId="1" fillId="3" borderId="13" xfId="0" applyFont="1" applyFill="1" applyBorder="1" applyAlignment="1">
      <alignment horizontal="center"/>
    </xf>
    <xf numFmtId="7" fontId="0" fillId="3" borderId="2" xfId="0" applyNumberFormat="1" applyFill="1" applyBorder="1"/>
    <xf numFmtId="164" fontId="0" fillId="3" borderId="13" xfId="0" applyNumberFormat="1" applyFill="1" applyBorder="1"/>
    <xf numFmtId="164" fontId="1" fillId="3" borderId="13" xfId="0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4" borderId="0" xfId="0" applyFont="1" applyFill="1"/>
    <xf numFmtId="0" fontId="0" fillId="4" borderId="0" xfId="0" applyFill="1"/>
    <xf numFmtId="7" fontId="1" fillId="4" borderId="13" xfId="0" applyNumberFormat="1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3" borderId="13" xfId="0" applyFont="1" applyFill="1" applyBorder="1"/>
    <xf numFmtId="7" fontId="1" fillId="5" borderId="13" xfId="0" applyNumberFormat="1" applyFont="1" applyFill="1" applyBorder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7" fontId="1" fillId="6" borderId="13" xfId="0" applyNumberFormat="1" applyFont="1" applyFill="1" applyBorder="1"/>
    <xf numFmtId="10" fontId="0" fillId="3" borderId="0" xfId="0" applyNumberFormat="1" applyFill="1"/>
    <xf numFmtId="0" fontId="1" fillId="7" borderId="0" xfId="0" applyFont="1" applyFill="1"/>
    <xf numFmtId="7" fontId="1" fillId="5" borderId="0" xfId="0" applyNumberFormat="1" applyFont="1" applyFill="1"/>
    <xf numFmtId="10" fontId="1" fillId="7" borderId="0" xfId="0" applyNumberFormat="1" applyFont="1" applyFill="1"/>
    <xf numFmtId="164" fontId="1" fillId="7" borderId="0" xfId="0" applyNumberFormat="1" applyFont="1" applyFill="1"/>
    <xf numFmtId="0" fontId="11" fillId="0" borderId="0" xfId="0" applyFont="1"/>
    <xf numFmtId="14" fontId="12" fillId="0" borderId="13" xfId="0" applyNumberFormat="1" applyFont="1" applyBorder="1"/>
    <xf numFmtId="0" fontId="11" fillId="0" borderId="0" xfId="0" applyFont="1" applyAlignment="1">
      <alignment horizontal="center"/>
    </xf>
    <xf numFmtId="0" fontId="12" fillId="0" borderId="13" xfId="0" applyFont="1" applyBorder="1"/>
    <xf numFmtId="0" fontId="13" fillId="0" borderId="0" xfId="0" applyFont="1"/>
    <xf numFmtId="0" fontId="0" fillId="0" borderId="0" xfId="0" quotePrefix="1" applyAlignment="1">
      <alignment horizontal="center"/>
    </xf>
    <xf numFmtId="0" fontId="14" fillId="0" borderId="8" xfId="0" applyFont="1" applyBorder="1"/>
    <xf numFmtId="0" fontId="15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7" fontId="15" fillId="0" borderId="2" xfId="0" applyNumberFormat="1" applyFont="1" applyBorder="1"/>
    <xf numFmtId="7" fontId="15" fillId="2" borderId="2" xfId="0" applyNumberFormat="1" applyFont="1" applyFill="1" applyBorder="1"/>
    <xf numFmtId="7" fontId="15" fillId="2" borderId="9" xfId="0" applyNumberFormat="1" applyFont="1" applyFill="1" applyBorder="1"/>
    <xf numFmtId="0" fontId="10" fillId="0" borderId="18" xfId="0" applyFont="1" applyBorder="1"/>
    <xf numFmtId="0" fontId="1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7" fontId="0" fillId="0" borderId="18" xfId="0" applyNumberFormat="1" applyBorder="1"/>
    <xf numFmtId="0" fontId="0" fillId="3" borderId="18" xfId="0" applyFill="1" applyBorder="1" applyAlignment="1">
      <alignment horizontal="center"/>
    </xf>
    <xf numFmtId="7" fontId="0" fillId="2" borderId="18" xfId="0" applyNumberFormat="1" applyFill="1" applyBorder="1"/>
    <xf numFmtId="7" fontId="1" fillId="4" borderId="19" xfId="0" applyNumberFormat="1" applyFont="1" applyFill="1" applyBorder="1"/>
    <xf numFmtId="0" fontId="10" fillId="0" borderId="20" xfId="0" applyFont="1" applyBorder="1"/>
    <xf numFmtId="0" fontId="1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7" fontId="0" fillId="0" borderId="20" xfId="0" applyNumberFormat="1" applyBorder="1"/>
    <xf numFmtId="0" fontId="0" fillId="3" borderId="20" xfId="0" applyFill="1" applyBorder="1" applyAlignment="1">
      <alignment horizontal="center"/>
    </xf>
    <xf numFmtId="7" fontId="0" fillId="2" borderId="20" xfId="0" applyNumberFormat="1" applyFill="1" applyBorder="1"/>
    <xf numFmtId="7" fontId="1" fillId="4" borderId="21" xfId="0" applyNumberFormat="1" applyFont="1" applyFill="1" applyBorder="1"/>
    <xf numFmtId="0" fontId="0" fillId="2" borderId="18" xfId="0" applyFill="1" applyBorder="1" applyAlignment="1">
      <alignment horizontal="center"/>
    </xf>
    <xf numFmtId="0" fontId="3" fillId="0" borderId="18" xfId="0" applyFont="1" applyBorder="1"/>
    <xf numFmtId="0" fontId="0" fillId="2" borderId="18" xfId="0" applyFill="1" applyBorder="1"/>
    <xf numFmtId="0" fontId="0" fillId="0" borderId="18" xfId="0" applyBorder="1"/>
    <xf numFmtId="0" fontId="3" fillId="0" borderId="20" xfId="0" applyFont="1" applyBorder="1"/>
    <xf numFmtId="7" fontId="0" fillId="3" borderId="20" xfId="0" applyNumberFormat="1" applyFill="1" applyBorder="1"/>
    <xf numFmtId="0" fontId="1" fillId="3" borderId="22" xfId="0" applyFont="1" applyFill="1" applyBorder="1" applyAlignment="1">
      <alignment horizontal="center"/>
    </xf>
    <xf numFmtId="0" fontId="3" fillId="0" borderId="22" xfId="0" applyFont="1" applyBorder="1"/>
    <xf numFmtId="7" fontId="0" fillId="3" borderId="22" xfId="0" applyNumberFormat="1" applyFill="1" applyBorder="1"/>
    <xf numFmtId="7" fontId="0" fillId="0" borderId="22" xfId="0" applyNumberFormat="1" applyBorder="1"/>
    <xf numFmtId="7" fontId="0" fillId="2" borderId="22" xfId="0" applyNumberFormat="1" applyFill="1" applyBorder="1"/>
    <xf numFmtId="0" fontId="4" fillId="0" borderId="23" xfId="0" applyFont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view="pageBreakPreview" topLeftCell="A25" zoomScaleNormal="100" workbookViewId="0">
      <selection activeCell="I83" sqref="I83"/>
    </sheetView>
  </sheetViews>
  <sheetFormatPr defaultRowHeight="12.75" x14ac:dyDescent="0.2"/>
  <cols>
    <col min="1" max="1" width="13.85546875" customWidth="1"/>
    <col min="2" max="2" width="10.140625" bestFit="1" customWidth="1"/>
    <col min="3" max="3" width="14.5703125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9" width="11.85546875" bestFit="1" customWidth="1"/>
    <col min="10" max="10" width="13.42578125" bestFit="1" customWidth="1"/>
    <col min="11" max="11" width="14.140625" customWidth="1"/>
  </cols>
  <sheetData>
    <row r="1" spans="1:11" ht="25.5" customHeight="1" x14ac:dyDescent="0.35">
      <c r="A1" s="102" t="s">
        <v>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5.5" customHeight="1" x14ac:dyDescent="0.35">
      <c r="A2" s="102" t="s">
        <v>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">
      <c r="A3" t="s">
        <v>36</v>
      </c>
      <c r="B3" s="51"/>
      <c r="D3" t="s">
        <v>37</v>
      </c>
      <c r="E3" s="51"/>
      <c r="G3" t="s">
        <v>38</v>
      </c>
      <c r="H3" s="109"/>
      <c r="I3" s="111"/>
    </row>
    <row r="4" spans="1:11" x14ac:dyDescent="0.2">
      <c r="E4" s="5"/>
    </row>
    <row r="5" spans="1:11" x14ac:dyDescent="0.2">
      <c r="A5" t="s">
        <v>39</v>
      </c>
      <c r="C5" s="109"/>
      <c r="D5" s="110"/>
      <c r="E5" s="111"/>
      <c r="G5" t="s">
        <v>40</v>
      </c>
      <c r="H5" s="112"/>
      <c r="I5" s="111"/>
    </row>
    <row r="7" spans="1:11" x14ac:dyDescent="0.2">
      <c r="A7" s="103" t="s">
        <v>82</v>
      </c>
      <c r="B7" s="104"/>
      <c r="C7" s="38"/>
      <c r="E7" s="6" t="s">
        <v>24</v>
      </c>
    </row>
    <row r="8" spans="1:11" ht="13.5" thickBot="1" x14ac:dyDescent="0.25">
      <c r="A8" s="105" t="s">
        <v>83</v>
      </c>
      <c r="B8" s="106"/>
    </row>
    <row r="9" spans="1:11" ht="23.25" customHeight="1" thickBot="1" x14ac:dyDescent="0.25">
      <c r="A9" s="107" t="s">
        <v>84</v>
      </c>
      <c r="B9" s="108"/>
      <c r="C9" s="15" t="s">
        <v>0</v>
      </c>
      <c r="D9" s="16" t="s">
        <v>1</v>
      </c>
      <c r="E9" s="17" t="s">
        <v>2</v>
      </c>
      <c r="F9" s="16" t="s">
        <v>3</v>
      </c>
      <c r="G9" s="18" t="s">
        <v>4</v>
      </c>
      <c r="H9" s="1"/>
    </row>
    <row r="10" spans="1:11" ht="14.25" thickTop="1" thickBot="1" x14ac:dyDescent="0.25">
      <c r="C10" s="89"/>
      <c r="D10" s="90"/>
      <c r="E10" s="91"/>
      <c r="F10" s="92"/>
      <c r="G10" s="91"/>
      <c r="I10" s="59" t="s">
        <v>73</v>
      </c>
      <c r="J10" s="59"/>
      <c r="K10" s="53"/>
    </row>
    <row r="11" spans="1:11" ht="13.5" thickBot="1" x14ac:dyDescent="0.25">
      <c r="C11" s="83">
        <v>0</v>
      </c>
      <c r="D11" s="93" t="s">
        <v>5</v>
      </c>
      <c r="E11" s="94">
        <v>0</v>
      </c>
      <c r="F11" s="85">
        <f t="shared" ref="F11:F17" si="0">C11*E11</f>
        <v>0</v>
      </c>
      <c r="G11" s="87"/>
      <c r="I11" s="53"/>
      <c r="J11" s="53"/>
      <c r="K11" s="53"/>
    </row>
    <row r="12" spans="1:11" ht="13.5" thickBot="1" x14ac:dyDescent="0.25">
      <c r="C12" s="83">
        <v>0</v>
      </c>
      <c r="D12" s="93" t="s">
        <v>6</v>
      </c>
      <c r="E12" s="94">
        <v>0</v>
      </c>
      <c r="F12" s="85">
        <f t="shared" si="0"/>
        <v>0</v>
      </c>
      <c r="G12" s="87"/>
      <c r="I12" s="53" t="s">
        <v>74</v>
      </c>
      <c r="J12" s="53"/>
      <c r="K12" s="53"/>
    </row>
    <row r="13" spans="1:11" ht="13.5" thickBot="1" x14ac:dyDescent="0.25">
      <c r="C13" s="83">
        <v>0</v>
      </c>
      <c r="D13" s="93" t="s">
        <v>7</v>
      </c>
      <c r="E13" s="94">
        <v>0</v>
      </c>
      <c r="F13" s="85">
        <f t="shared" si="0"/>
        <v>0</v>
      </c>
      <c r="G13" s="87"/>
      <c r="I13" s="53" t="s">
        <v>75</v>
      </c>
      <c r="J13" s="53"/>
      <c r="K13" s="53"/>
    </row>
    <row r="14" spans="1:11" ht="13.5" thickBot="1" x14ac:dyDescent="0.25">
      <c r="C14" s="83">
        <v>0</v>
      </c>
      <c r="D14" s="93" t="s">
        <v>7</v>
      </c>
      <c r="E14" s="94">
        <v>0</v>
      </c>
      <c r="F14" s="85">
        <f t="shared" si="0"/>
        <v>0</v>
      </c>
      <c r="G14" s="87"/>
      <c r="I14" s="53" t="s">
        <v>76</v>
      </c>
      <c r="J14" s="53"/>
      <c r="K14" s="53"/>
    </row>
    <row r="15" spans="1:11" ht="13.5" thickBot="1" x14ac:dyDescent="0.25">
      <c r="C15" s="83">
        <v>0</v>
      </c>
      <c r="D15" s="93" t="s">
        <v>7</v>
      </c>
      <c r="E15" s="94">
        <v>0</v>
      </c>
      <c r="F15" s="85">
        <f t="shared" si="0"/>
        <v>0</v>
      </c>
      <c r="G15" s="87"/>
    </row>
    <row r="16" spans="1:11" ht="13.5" thickBot="1" x14ac:dyDescent="0.25">
      <c r="C16" s="83">
        <v>0</v>
      </c>
      <c r="D16" s="93" t="s">
        <v>7</v>
      </c>
      <c r="E16" s="94">
        <v>0</v>
      </c>
      <c r="F16" s="85">
        <v>0</v>
      </c>
      <c r="G16" s="87"/>
    </row>
    <row r="17" spans="1:12" x14ac:dyDescent="0.2">
      <c r="C17" s="95">
        <v>0</v>
      </c>
      <c r="D17" s="96" t="s">
        <v>11</v>
      </c>
      <c r="E17" s="97">
        <v>0</v>
      </c>
      <c r="F17" s="98">
        <f t="shared" si="0"/>
        <v>0</v>
      </c>
      <c r="G17" s="99"/>
      <c r="K17" s="48" t="s">
        <v>66</v>
      </c>
    </row>
    <row r="18" spans="1:12" ht="13.5" thickBot="1" x14ac:dyDescent="0.25">
      <c r="C18" s="19"/>
      <c r="D18" s="20"/>
      <c r="E18" s="9"/>
      <c r="F18" s="21" t="s">
        <v>18</v>
      </c>
      <c r="G18" s="22">
        <f>SUM(F11:F17)</f>
        <v>0</v>
      </c>
      <c r="K18" s="49" t="s">
        <v>67</v>
      </c>
    </row>
    <row r="19" spans="1:12" x14ac:dyDescent="0.2">
      <c r="D19" s="2"/>
      <c r="E19" s="3"/>
      <c r="F19" s="4"/>
      <c r="G19" s="3"/>
      <c r="K19" s="49" t="s">
        <v>68</v>
      </c>
    </row>
    <row r="20" spans="1:12" ht="13.5" thickBot="1" x14ac:dyDescent="0.25">
      <c r="C20" s="2"/>
      <c r="E20" s="6" t="s">
        <v>25</v>
      </c>
      <c r="K20" s="6"/>
    </row>
    <row r="21" spans="1:12" ht="33.75" customHeight="1" thickBot="1" x14ac:dyDescent="0.25">
      <c r="A21" s="100" t="s">
        <v>85</v>
      </c>
      <c r="B21" s="101" t="s">
        <v>8</v>
      </c>
      <c r="C21" s="100" t="s">
        <v>9</v>
      </c>
      <c r="D21" s="101" t="s">
        <v>10</v>
      </c>
      <c r="E21" s="100" t="s">
        <v>35</v>
      </c>
      <c r="F21" s="101" t="s">
        <v>87</v>
      </c>
      <c r="G21" s="100" t="s">
        <v>88</v>
      </c>
      <c r="H21" s="101" t="s">
        <v>13</v>
      </c>
      <c r="I21" s="100" t="s">
        <v>14</v>
      </c>
      <c r="J21" s="101" t="s">
        <v>22</v>
      </c>
      <c r="K21" s="101" t="s">
        <v>23</v>
      </c>
    </row>
    <row r="22" spans="1:12" ht="14.25" thickTop="1" thickBot="1" x14ac:dyDescent="0.25">
      <c r="A22" s="75"/>
      <c r="B22" s="76">
        <v>0</v>
      </c>
      <c r="C22" s="77">
        <v>0</v>
      </c>
      <c r="D22" s="76">
        <v>0</v>
      </c>
      <c r="E22" s="78">
        <f t="shared" ref="E22:E27" si="1">C22*D22*2.5</f>
        <v>0</v>
      </c>
      <c r="F22" s="79">
        <v>0</v>
      </c>
      <c r="G22" s="79">
        <v>0</v>
      </c>
      <c r="H22" s="80">
        <f>(B22*F22*20)+(B22*G22*45)</f>
        <v>0</v>
      </c>
      <c r="I22" s="78">
        <f t="shared" ref="I22:I27" si="2">E22+H22</f>
        <v>0</v>
      </c>
      <c r="J22" s="80">
        <f>IF($J$53&lt;=0,0,(I22*$J$54))</f>
        <v>0</v>
      </c>
      <c r="K22" s="81">
        <v>0</v>
      </c>
      <c r="L22" s="3"/>
    </row>
    <row r="23" spans="1:12" ht="14.25" thickTop="1" thickBot="1" x14ac:dyDescent="0.25">
      <c r="A23" s="82"/>
      <c r="B23" s="83">
        <v>0</v>
      </c>
      <c r="C23" s="84">
        <v>0</v>
      </c>
      <c r="D23" s="83">
        <v>0</v>
      </c>
      <c r="E23" s="85">
        <f t="shared" si="1"/>
        <v>0</v>
      </c>
      <c r="F23" s="86">
        <v>0</v>
      </c>
      <c r="G23" s="86">
        <v>0</v>
      </c>
      <c r="H23" s="80">
        <f t="shared" ref="H23:H35" si="3">(B23*F23*20)+(B23*G23*45)</f>
        <v>0</v>
      </c>
      <c r="I23" s="85">
        <f t="shared" si="2"/>
        <v>0</v>
      </c>
      <c r="J23" s="87">
        <f t="shared" ref="J23:J35" si="4">IF($J$53&lt;=0,0,(I23*$J$54))</f>
        <v>0</v>
      </c>
      <c r="K23" s="88">
        <f t="shared" ref="K23:K35" si="5">IF(B23&lt;1,0,J23+$J$56)</f>
        <v>0</v>
      </c>
      <c r="L23" s="3"/>
    </row>
    <row r="24" spans="1:12" ht="14.25" thickTop="1" thickBot="1" x14ac:dyDescent="0.25">
      <c r="A24" s="82"/>
      <c r="B24" s="83">
        <v>0</v>
      </c>
      <c r="C24" s="84">
        <v>0</v>
      </c>
      <c r="D24" s="83">
        <v>0</v>
      </c>
      <c r="E24" s="85">
        <f t="shared" si="1"/>
        <v>0</v>
      </c>
      <c r="F24" s="86">
        <v>0</v>
      </c>
      <c r="G24" s="86">
        <v>0</v>
      </c>
      <c r="H24" s="80">
        <f t="shared" si="3"/>
        <v>0</v>
      </c>
      <c r="I24" s="85">
        <f t="shared" si="2"/>
        <v>0</v>
      </c>
      <c r="J24" s="87">
        <f t="shared" si="4"/>
        <v>0</v>
      </c>
      <c r="K24" s="88">
        <f t="shared" si="5"/>
        <v>0</v>
      </c>
      <c r="L24" s="3"/>
    </row>
    <row r="25" spans="1:12" ht="14.25" thickTop="1" thickBot="1" x14ac:dyDescent="0.25">
      <c r="A25" s="82"/>
      <c r="B25" s="83">
        <v>0</v>
      </c>
      <c r="C25" s="84">
        <v>0</v>
      </c>
      <c r="D25" s="83">
        <v>0</v>
      </c>
      <c r="E25" s="85">
        <f t="shared" si="1"/>
        <v>0</v>
      </c>
      <c r="F25" s="86">
        <v>0</v>
      </c>
      <c r="G25" s="86">
        <v>0</v>
      </c>
      <c r="H25" s="80">
        <f t="shared" si="3"/>
        <v>0</v>
      </c>
      <c r="I25" s="85">
        <f t="shared" si="2"/>
        <v>0</v>
      </c>
      <c r="J25" s="87">
        <f t="shared" si="4"/>
        <v>0</v>
      </c>
      <c r="K25" s="88">
        <f t="shared" si="5"/>
        <v>0</v>
      </c>
      <c r="L25" s="3"/>
    </row>
    <row r="26" spans="1:12" ht="14.25" thickTop="1" thickBot="1" x14ac:dyDescent="0.25">
      <c r="A26" s="82"/>
      <c r="B26" s="83">
        <v>0</v>
      </c>
      <c r="C26" s="86">
        <v>0</v>
      </c>
      <c r="D26" s="83">
        <v>0</v>
      </c>
      <c r="E26" s="85">
        <f t="shared" si="1"/>
        <v>0</v>
      </c>
      <c r="F26" s="86">
        <v>0</v>
      </c>
      <c r="G26" s="86">
        <v>0</v>
      </c>
      <c r="H26" s="80">
        <f t="shared" si="3"/>
        <v>0</v>
      </c>
      <c r="I26" s="85">
        <f t="shared" si="2"/>
        <v>0</v>
      </c>
      <c r="J26" s="87">
        <f t="shared" si="4"/>
        <v>0</v>
      </c>
      <c r="K26" s="88">
        <f t="shared" si="5"/>
        <v>0</v>
      </c>
      <c r="L26" s="3"/>
    </row>
    <row r="27" spans="1:12" ht="14.25" thickTop="1" thickBot="1" x14ac:dyDescent="0.25">
      <c r="A27" s="82"/>
      <c r="B27" s="83">
        <v>0</v>
      </c>
      <c r="C27" s="86">
        <v>0</v>
      </c>
      <c r="D27" s="83">
        <v>0</v>
      </c>
      <c r="E27" s="85">
        <f t="shared" si="1"/>
        <v>0</v>
      </c>
      <c r="F27" s="86">
        <v>0</v>
      </c>
      <c r="G27" s="86">
        <v>0</v>
      </c>
      <c r="H27" s="80">
        <f t="shared" si="3"/>
        <v>0</v>
      </c>
      <c r="I27" s="85">
        <f t="shared" si="2"/>
        <v>0</v>
      </c>
      <c r="J27" s="87">
        <f t="shared" si="4"/>
        <v>0</v>
      </c>
      <c r="K27" s="88">
        <f t="shared" si="5"/>
        <v>0</v>
      </c>
      <c r="L27" s="3"/>
    </row>
    <row r="28" spans="1:12" ht="14.25" thickTop="1" thickBot="1" x14ac:dyDescent="0.25">
      <c r="A28" s="82"/>
      <c r="B28" s="83">
        <v>0</v>
      </c>
      <c r="C28" s="84">
        <v>0</v>
      </c>
      <c r="D28" s="83">
        <v>0</v>
      </c>
      <c r="E28" s="85">
        <f t="shared" ref="E28:E35" si="6">C28*D28*2.5</f>
        <v>0</v>
      </c>
      <c r="F28" s="86">
        <v>0</v>
      </c>
      <c r="G28" s="86">
        <v>0</v>
      </c>
      <c r="H28" s="80">
        <f t="shared" si="3"/>
        <v>0</v>
      </c>
      <c r="I28" s="85">
        <f t="shared" ref="I28:I35" si="7">E28+H28</f>
        <v>0</v>
      </c>
      <c r="J28" s="87">
        <f t="shared" si="4"/>
        <v>0</v>
      </c>
      <c r="K28" s="88">
        <f t="shared" si="5"/>
        <v>0</v>
      </c>
      <c r="L28" s="3"/>
    </row>
    <row r="29" spans="1:12" ht="14.25" thickTop="1" thickBot="1" x14ac:dyDescent="0.25">
      <c r="A29" s="82"/>
      <c r="B29" s="83">
        <v>0</v>
      </c>
      <c r="C29" s="84">
        <v>0</v>
      </c>
      <c r="D29" s="83">
        <v>0</v>
      </c>
      <c r="E29" s="85">
        <f t="shared" si="6"/>
        <v>0</v>
      </c>
      <c r="F29" s="86">
        <v>0</v>
      </c>
      <c r="G29" s="86">
        <v>0</v>
      </c>
      <c r="H29" s="80">
        <f t="shared" si="3"/>
        <v>0</v>
      </c>
      <c r="I29" s="85">
        <f t="shared" si="7"/>
        <v>0</v>
      </c>
      <c r="J29" s="87">
        <f t="shared" si="4"/>
        <v>0</v>
      </c>
      <c r="K29" s="88">
        <f t="shared" si="5"/>
        <v>0</v>
      </c>
      <c r="L29" s="3"/>
    </row>
    <row r="30" spans="1:12" ht="14.25" thickTop="1" thickBot="1" x14ac:dyDescent="0.25">
      <c r="A30" s="82"/>
      <c r="B30" s="83">
        <v>0</v>
      </c>
      <c r="C30" s="84">
        <v>0</v>
      </c>
      <c r="D30" s="83">
        <v>0</v>
      </c>
      <c r="E30" s="85">
        <f t="shared" si="6"/>
        <v>0</v>
      </c>
      <c r="F30" s="86">
        <v>0</v>
      </c>
      <c r="G30" s="86">
        <v>0</v>
      </c>
      <c r="H30" s="80">
        <f t="shared" si="3"/>
        <v>0</v>
      </c>
      <c r="I30" s="85">
        <f t="shared" si="7"/>
        <v>0</v>
      </c>
      <c r="J30" s="87">
        <f t="shared" si="4"/>
        <v>0</v>
      </c>
      <c r="K30" s="88">
        <f t="shared" si="5"/>
        <v>0</v>
      </c>
      <c r="L30" s="3"/>
    </row>
    <row r="31" spans="1:12" ht="14.25" thickTop="1" thickBot="1" x14ac:dyDescent="0.25">
      <c r="A31" s="82"/>
      <c r="B31" s="83">
        <v>0</v>
      </c>
      <c r="C31" s="84">
        <v>0</v>
      </c>
      <c r="D31" s="83">
        <v>0</v>
      </c>
      <c r="E31" s="85">
        <f t="shared" si="6"/>
        <v>0</v>
      </c>
      <c r="F31" s="86">
        <v>0</v>
      </c>
      <c r="G31" s="86">
        <v>0</v>
      </c>
      <c r="H31" s="80">
        <f t="shared" si="3"/>
        <v>0</v>
      </c>
      <c r="I31" s="85">
        <f t="shared" si="7"/>
        <v>0</v>
      </c>
      <c r="J31" s="87">
        <f t="shared" si="4"/>
        <v>0</v>
      </c>
      <c r="K31" s="88">
        <f t="shared" si="5"/>
        <v>0</v>
      </c>
      <c r="L31" s="3"/>
    </row>
    <row r="32" spans="1:12" ht="14.25" thickTop="1" thickBot="1" x14ac:dyDescent="0.25">
      <c r="A32" s="82"/>
      <c r="B32" s="83">
        <v>0</v>
      </c>
      <c r="C32" s="86">
        <v>0</v>
      </c>
      <c r="D32" s="83">
        <v>0</v>
      </c>
      <c r="E32" s="85">
        <f t="shared" si="6"/>
        <v>0</v>
      </c>
      <c r="F32" s="86">
        <v>0</v>
      </c>
      <c r="G32" s="86">
        <v>0</v>
      </c>
      <c r="H32" s="80">
        <f t="shared" si="3"/>
        <v>0</v>
      </c>
      <c r="I32" s="85">
        <f t="shared" si="7"/>
        <v>0</v>
      </c>
      <c r="J32" s="87">
        <f t="shared" si="4"/>
        <v>0</v>
      </c>
      <c r="K32" s="88">
        <f t="shared" si="5"/>
        <v>0</v>
      </c>
      <c r="L32" s="3"/>
    </row>
    <row r="33" spans="1:12" ht="14.25" thickTop="1" thickBot="1" x14ac:dyDescent="0.25">
      <c r="A33" s="82"/>
      <c r="B33" s="83">
        <v>0</v>
      </c>
      <c r="C33" s="86">
        <v>0</v>
      </c>
      <c r="D33" s="83">
        <v>0</v>
      </c>
      <c r="E33" s="85">
        <f t="shared" si="6"/>
        <v>0</v>
      </c>
      <c r="F33" s="86">
        <v>0</v>
      </c>
      <c r="G33" s="86">
        <v>0</v>
      </c>
      <c r="H33" s="80">
        <f t="shared" si="3"/>
        <v>0</v>
      </c>
      <c r="I33" s="85">
        <f t="shared" si="7"/>
        <v>0</v>
      </c>
      <c r="J33" s="87">
        <f t="shared" si="4"/>
        <v>0</v>
      </c>
      <c r="K33" s="88">
        <f t="shared" si="5"/>
        <v>0</v>
      </c>
      <c r="L33" s="3"/>
    </row>
    <row r="34" spans="1:12" ht="14.25" thickTop="1" thickBot="1" x14ac:dyDescent="0.25">
      <c r="A34" s="82"/>
      <c r="B34" s="83">
        <v>0</v>
      </c>
      <c r="C34" s="86">
        <v>0</v>
      </c>
      <c r="D34" s="83">
        <v>0</v>
      </c>
      <c r="E34" s="85">
        <f t="shared" si="6"/>
        <v>0</v>
      </c>
      <c r="F34" s="86">
        <v>0</v>
      </c>
      <c r="G34" s="86">
        <v>0</v>
      </c>
      <c r="H34" s="80">
        <f t="shared" si="3"/>
        <v>0</v>
      </c>
      <c r="I34" s="85">
        <f t="shared" si="7"/>
        <v>0</v>
      </c>
      <c r="J34" s="87">
        <f t="shared" si="4"/>
        <v>0</v>
      </c>
      <c r="K34" s="88">
        <f t="shared" si="5"/>
        <v>0</v>
      </c>
      <c r="L34" s="3"/>
    </row>
    <row r="35" spans="1:12" ht="14.25" thickTop="1" thickBot="1" x14ac:dyDescent="0.25">
      <c r="A35" s="82"/>
      <c r="B35" s="83">
        <v>0</v>
      </c>
      <c r="C35" s="86">
        <v>0</v>
      </c>
      <c r="D35" s="83">
        <v>0</v>
      </c>
      <c r="E35" s="85">
        <f t="shared" si="6"/>
        <v>0</v>
      </c>
      <c r="F35" s="86">
        <v>0</v>
      </c>
      <c r="G35" s="86">
        <v>0</v>
      </c>
      <c r="H35" s="80">
        <f t="shared" si="3"/>
        <v>0</v>
      </c>
      <c r="I35" s="85">
        <f t="shared" si="7"/>
        <v>0</v>
      </c>
      <c r="J35" s="87">
        <f t="shared" si="4"/>
        <v>0</v>
      </c>
      <c r="K35" s="88">
        <f t="shared" si="5"/>
        <v>0</v>
      </c>
      <c r="L35" s="3"/>
    </row>
    <row r="36" spans="1:12" x14ac:dyDescent="0.2">
      <c r="A36" s="14"/>
      <c r="B36" s="11"/>
      <c r="C36" s="10"/>
      <c r="D36" s="11"/>
      <c r="E36" s="3" t="s">
        <v>15</v>
      </c>
      <c r="F36" s="11"/>
      <c r="G36" s="10"/>
      <c r="H36" s="12"/>
      <c r="I36" s="3"/>
      <c r="J36" s="12"/>
      <c r="K36" s="13" t="s">
        <v>15</v>
      </c>
      <c r="L36" s="3"/>
    </row>
    <row r="37" spans="1:12" ht="13.5" thickBot="1" x14ac:dyDescent="0.25">
      <c r="A37" s="69" t="s">
        <v>12</v>
      </c>
      <c r="B37" s="70">
        <f>SUM(B22:B36)</f>
        <v>0</v>
      </c>
      <c r="C37" s="71">
        <f>SUM(C22:C36)</f>
        <v>0</v>
      </c>
      <c r="D37" s="70">
        <f>SUM(D22:D35)</f>
        <v>0</v>
      </c>
      <c r="E37" s="72">
        <f>SUM(E22:E35)</f>
        <v>0</v>
      </c>
      <c r="F37" s="70">
        <f>SUM(F22:F35)</f>
        <v>0</v>
      </c>
      <c r="G37" s="71">
        <f>SUM(G22:G36)</f>
        <v>0</v>
      </c>
      <c r="H37" s="73">
        <f>SUM(H22:H35)</f>
        <v>0</v>
      </c>
      <c r="I37" s="72">
        <f>SUM(I22:I35)</f>
        <v>0</v>
      </c>
      <c r="J37" s="73">
        <f>SUM(J22:J35)</f>
        <v>0</v>
      </c>
      <c r="K37" s="74">
        <f>SUM(K22:K35)</f>
        <v>0</v>
      </c>
      <c r="L37" s="3"/>
    </row>
    <row r="39" spans="1:12" ht="13.5" thickBot="1" x14ac:dyDescent="0.25">
      <c r="B39" s="5" t="s">
        <v>65</v>
      </c>
      <c r="D39" s="8"/>
      <c r="E39" s="8"/>
      <c r="F39" s="8"/>
      <c r="G39" s="7" t="s">
        <v>16</v>
      </c>
      <c r="H39" s="39">
        <v>0</v>
      </c>
    </row>
    <row r="40" spans="1:12" ht="6.75" customHeight="1" x14ac:dyDescent="0.2">
      <c r="B40" s="5"/>
      <c r="H40" s="3" t="s">
        <v>15</v>
      </c>
    </row>
    <row r="41" spans="1:12" ht="13.5" thickBot="1" x14ac:dyDescent="0.25">
      <c r="B41" s="5" t="s">
        <v>34</v>
      </c>
      <c r="E41" s="8"/>
      <c r="F41" s="8"/>
      <c r="G41" s="7" t="s">
        <v>16</v>
      </c>
      <c r="H41" s="9">
        <v>0</v>
      </c>
    </row>
    <row r="42" spans="1:12" ht="6.75" customHeight="1" x14ac:dyDescent="0.2">
      <c r="B42" s="5"/>
      <c r="H42" s="3"/>
    </row>
    <row r="43" spans="1:12" ht="13.5" thickBot="1" x14ac:dyDescent="0.25">
      <c r="B43" s="5" t="s">
        <v>33</v>
      </c>
      <c r="D43" s="8"/>
      <c r="E43" s="8"/>
      <c r="F43" s="8"/>
      <c r="G43" s="7" t="s">
        <v>16</v>
      </c>
      <c r="H43" s="9">
        <v>0</v>
      </c>
    </row>
    <row r="44" spans="1:12" ht="8.25" customHeight="1" x14ac:dyDescent="0.2">
      <c r="B44" s="5"/>
      <c r="H44" s="3"/>
    </row>
    <row r="45" spans="1:12" ht="12" customHeight="1" thickBot="1" x14ac:dyDescent="0.25">
      <c r="B45" s="5" t="s">
        <v>41</v>
      </c>
      <c r="D45" s="8"/>
      <c r="E45" s="8"/>
      <c r="F45" s="8"/>
      <c r="G45" s="7" t="s">
        <v>16</v>
      </c>
      <c r="H45" s="9">
        <f>IF(J51-SUM(H39:H43)&lt;I37,0,I37)</f>
        <v>0</v>
      </c>
      <c r="K45" s="48" t="s">
        <v>70</v>
      </c>
    </row>
    <row r="46" spans="1:12" x14ac:dyDescent="0.2">
      <c r="K46" s="49" t="s">
        <v>72</v>
      </c>
    </row>
    <row r="47" spans="1:12" x14ac:dyDescent="0.2">
      <c r="C47" s="53" t="s">
        <v>17</v>
      </c>
      <c r="D47" s="54"/>
      <c r="E47" s="54"/>
      <c r="H47" s="52">
        <f>SUM(H39:H45)</f>
        <v>0</v>
      </c>
      <c r="K47" s="49" t="s">
        <v>68</v>
      </c>
    </row>
    <row r="48" spans="1:12" x14ac:dyDescent="0.2">
      <c r="K48" s="50" t="s">
        <v>69</v>
      </c>
    </row>
    <row r="49" spans="1:11" x14ac:dyDescent="0.2">
      <c r="A49" s="55" t="s">
        <v>19</v>
      </c>
      <c r="B49" s="56"/>
      <c r="C49" s="56"/>
      <c r="D49" s="56"/>
      <c r="E49" s="57">
        <f>G18</f>
        <v>0</v>
      </c>
      <c r="G49" s="58">
        <v>0</v>
      </c>
      <c r="H49" s="45" t="s">
        <v>71</v>
      </c>
      <c r="I49" s="46"/>
      <c r="J49" s="46"/>
      <c r="K49" s="47">
        <f>E49*G49</f>
        <v>0</v>
      </c>
    </row>
    <row r="50" spans="1:11" x14ac:dyDescent="0.2">
      <c r="G50" t="s">
        <v>77</v>
      </c>
    </row>
    <row r="51" spans="1:11" x14ac:dyDescent="0.2">
      <c r="C51" s="5" t="s">
        <v>61</v>
      </c>
      <c r="D51" s="5"/>
      <c r="J51" s="37">
        <f>E49-K49</f>
        <v>0</v>
      </c>
    </row>
    <row r="52" spans="1:11" x14ac:dyDescent="0.2">
      <c r="D52" s="5" t="s">
        <v>17</v>
      </c>
      <c r="J52" s="3">
        <f>H47</f>
        <v>0</v>
      </c>
    </row>
    <row r="53" spans="1:11" x14ac:dyDescent="0.2">
      <c r="D53" s="5" t="s">
        <v>51</v>
      </c>
      <c r="J53" s="12">
        <f>IF(H45&gt;0,I37,(J51-H47))</f>
        <v>0</v>
      </c>
    </row>
    <row r="54" spans="1:11" x14ac:dyDescent="0.2">
      <c r="D54" s="5" t="s">
        <v>20</v>
      </c>
      <c r="J54" s="31" t="e">
        <f>IF(J53/I37&lt;1,J53/I37,1)</f>
        <v>#DIV/0!</v>
      </c>
    </row>
    <row r="55" spans="1:11" x14ac:dyDescent="0.2">
      <c r="E55" s="5" t="s">
        <v>42</v>
      </c>
      <c r="J55" s="29">
        <f>IF(H45&lt;0.01,0,J51-H47)</f>
        <v>0</v>
      </c>
    </row>
    <row r="56" spans="1:11" x14ac:dyDescent="0.2">
      <c r="C56" s="5" t="s">
        <v>78</v>
      </c>
      <c r="J56" s="12" t="e">
        <f>J55/C7</f>
        <v>#DIV/0!</v>
      </c>
    </row>
    <row r="58" spans="1:11" x14ac:dyDescent="0.2">
      <c r="A58" s="5" t="s">
        <v>26</v>
      </c>
      <c r="K58" s="41">
        <v>0</v>
      </c>
    </row>
    <row r="60" spans="1:11" x14ac:dyDescent="0.2">
      <c r="A60" s="5" t="s">
        <v>28</v>
      </c>
    </row>
    <row r="61" spans="1:11" x14ac:dyDescent="0.2">
      <c r="A61" t="s">
        <v>27</v>
      </c>
    </row>
    <row r="63" spans="1:11" x14ac:dyDescent="0.2">
      <c r="A63" s="68" t="s">
        <v>29</v>
      </c>
      <c r="B63" s="25"/>
      <c r="C63" s="26"/>
      <c r="D63" s="26"/>
      <c r="E63" s="27"/>
      <c r="G63" s="40">
        <v>0</v>
      </c>
    </row>
    <row r="64" spans="1:11" x14ac:dyDescent="0.2">
      <c r="A64" s="68" t="s">
        <v>30</v>
      </c>
      <c r="B64" s="25"/>
      <c r="C64" s="26"/>
      <c r="D64" s="26"/>
      <c r="E64" s="27"/>
      <c r="G64" s="40">
        <v>0</v>
      </c>
    </row>
    <row r="65" spans="1:11" x14ac:dyDescent="0.2">
      <c r="A65" s="68">
        <v>3</v>
      </c>
      <c r="B65" s="25"/>
      <c r="C65" s="26"/>
      <c r="D65" s="26"/>
      <c r="E65" s="27"/>
      <c r="G65" s="40">
        <v>0</v>
      </c>
    </row>
    <row r="66" spans="1:11" x14ac:dyDescent="0.2">
      <c r="A66" s="68">
        <v>4</v>
      </c>
      <c r="B66" s="25"/>
      <c r="C66" s="26"/>
      <c r="D66" s="26"/>
      <c r="E66" s="27"/>
      <c r="G66" s="40">
        <v>0</v>
      </c>
    </row>
    <row r="67" spans="1:11" x14ac:dyDescent="0.2">
      <c r="A67" s="68">
        <v>5</v>
      </c>
      <c r="B67" s="25"/>
      <c r="C67" s="26"/>
      <c r="D67" s="26"/>
      <c r="E67" s="27"/>
      <c r="G67" s="40">
        <v>0</v>
      </c>
    </row>
    <row r="68" spans="1:11" x14ac:dyDescent="0.2">
      <c r="A68" s="68">
        <v>6</v>
      </c>
      <c r="B68" s="25"/>
      <c r="C68" s="26"/>
      <c r="D68" s="26"/>
      <c r="E68" s="27"/>
      <c r="G68" s="40">
        <v>0</v>
      </c>
    </row>
    <row r="70" spans="1:11" x14ac:dyDescent="0.2">
      <c r="E70" s="5" t="s">
        <v>32</v>
      </c>
      <c r="K70" s="24">
        <f>IF(K58&gt;0,0,SUM(G63:G68))</f>
        <v>0</v>
      </c>
    </row>
    <row r="71" spans="1:11" ht="12" customHeight="1" x14ac:dyDescent="0.2"/>
    <row r="72" spans="1:11" hidden="1" x14ac:dyDescent="0.2"/>
    <row r="73" spans="1:11" x14ac:dyDescent="0.2">
      <c r="A73" s="5" t="s">
        <v>90</v>
      </c>
    </row>
    <row r="74" spans="1:11" x14ac:dyDescent="0.2">
      <c r="A74" t="s">
        <v>91</v>
      </c>
    </row>
    <row r="76" spans="1:11" x14ac:dyDescent="0.2">
      <c r="A76" s="68" t="s">
        <v>29</v>
      </c>
      <c r="B76" s="25"/>
      <c r="C76" s="26"/>
      <c r="D76" s="26"/>
      <c r="E76" s="27"/>
      <c r="G76" s="40">
        <v>0</v>
      </c>
    </row>
    <row r="77" spans="1:11" x14ac:dyDescent="0.2">
      <c r="A77" s="68">
        <v>2</v>
      </c>
      <c r="B77" s="25"/>
      <c r="C77" s="26"/>
      <c r="D77" s="26"/>
      <c r="E77" s="27"/>
      <c r="G77" s="40">
        <v>0</v>
      </c>
    </row>
    <row r="78" spans="1:11" x14ac:dyDescent="0.2">
      <c r="A78" s="68">
        <v>3</v>
      </c>
      <c r="B78" s="25"/>
      <c r="C78" s="26"/>
      <c r="D78" s="26"/>
      <c r="E78" s="27"/>
      <c r="G78" s="40">
        <v>0</v>
      </c>
    </row>
    <row r="79" spans="1:11" x14ac:dyDescent="0.2">
      <c r="A79" s="68">
        <v>4</v>
      </c>
      <c r="B79" s="25"/>
      <c r="C79" s="26"/>
      <c r="D79" s="26"/>
      <c r="E79" s="27"/>
      <c r="G79" s="40">
        <v>0</v>
      </c>
    </row>
    <row r="80" spans="1:11" x14ac:dyDescent="0.2">
      <c r="A80" s="68">
        <v>5</v>
      </c>
      <c r="B80" s="25"/>
      <c r="C80" s="26"/>
      <c r="D80" s="26"/>
      <c r="E80" s="27"/>
      <c r="G80" s="40">
        <v>0</v>
      </c>
    </row>
    <row r="81" spans="1:11" x14ac:dyDescent="0.2">
      <c r="A81" s="68">
        <v>6</v>
      </c>
      <c r="B81" s="25"/>
      <c r="C81" s="26"/>
      <c r="D81" s="26"/>
      <c r="E81" s="27"/>
      <c r="G81" s="40">
        <v>0</v>
      </c>
    </row>
    <row r="83" spans="1:11" x14ac:dyDescent="0.2">
      <c r="E83" s="5" t="s">
        <v>31</v>
      </c>
      <c r="K83" s="24">
        <f>IF(K58&gt;0,0,SUM(G76:G81))</f>
        <v>0</v>
      </c>
    </row>
    <row r="85" spans="1:11" hidden="1" x14ac:dyDescent="0.2"/>
    <row r="86" spans="1:1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 x14ac:dyDescent="0.2">
      <c r="A87" s="30" t="s">
        <v>43</v>
      </c>
      <c r="B87" s="23"/>
      <c r="C87" s="32" t="s">
        <v>44</v>
      </c>
      <c r="D87" s="23"/>
      <c r="E87" s="23"/>
      <c r="F87" s="33"/>
      <c r="G87" s="33"/>
      <c r="H87" s="33"/>
      <c r="I87" s="33"/>
      <c r="J87" s="62">
        <f>J55</f>
        <v>0</v>
      </c>
      <c r="K87" s="23"/>
    </row>
    <row r="88" spans="1:11" ht="8.2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 x14ac:dyDescent="0.2">
      <c r="A89" s="30" t="s">
        <v>45</v>
      </c>
      <c r="B89" s="23"/>
      <c r="C89" s="23"/>
      <c r="D89" s="23" t="s">
        <v>46</v>
      </c>
      <c r="E89" s="23"/>
      <c r="F89" s="23"/>
      <c r="G89" s="23"/>
      <c r="H89" s="23"/>
      <c r="I89" s="23"/>
      <c r="J89" s="23"/>
      <c r="K89" s="23"/>
    </row>
    <row r="90" spans="1:11" x14ac:dyDescent="0.2">
      <c r="A90" s="23"/>
      <c r="B90" s="23"/>
      <c r="C90" s="23"/>
      <c r="D90" s="23" t="s">
        <v>47</v>
      </c>
      <c r="E90" s="23"/>
      <c r="F90" s="23"/>
      <c r="G90" s="23"/>
      <c r="H90" s="23"/>
      <c r="I90" s="23"/>
      <c r="J90" s="23"/>
      <c r="K90" s="23"/>
    </row>
    <row r="91" spans="1:11" ht="8.2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 ht="13.5" customHeight="1" x14ac:dyDescent="0.2">
      <c r="A92" s="23"/>
      <c r="B92" s="23"/>
      <c r="C92" s="23"/>
      <c r="D92" s="34">
        <f>C7</f>
        <v>0</v>
      </c>
      <c r="E92" s="23" t="s">
        <v>48</v>
      </c>
      <c r="F92" s="35" t="e">
        <f>J55/D92</f>
        <v>#DIV/0!</v>
      </c>
      <c r="G92" s="33"/>
      <c r="H92" s="33"/>
      <c r="I92" s="33"/>
      <c r="J92" s="62" t="e">
        <f>D92*F92</f>
        <v>#DIV/0!</v>
      </c>
      <c r="K92" s="23"/>
    </row>
    <row r="93" spans="1:11" ht="6.7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5" spans="1:11" hidden="1" x14ac:dyDescent="0.2"/>
    <row r="96" spans="1:11" x14ac:dyDescent="0.2">
      <c r="A96" s="5" t="s">
        <v>49</v>
      </c>
      <c r="C96" t="s">
        <v>50</v>
      </c>
      <c r="G96" s="36"/>
      <c r="H96" s="36"/>
      <c r="I96" s="36"/>
      <c r="J96" s="60" t="e">
        <f>IF(J51&gt;SUM(H39+#REF!+H41+H43+I37),0,((J51-J52)-I37))</f>
        <v>#REF!</v>
      </c>
    </row>
    <row r="98" spans="1:8" x14ac:dyDescent="0.2">
      <c r="A98" s="5" t="s">
        <v>52</v>
      </c>
      <c r="D98" t="s">
        <v>53</v>
      </c>
    </row>
    <row r="99" spans="1:8" ht="8.25" customHeight="1" x14ac:dyDescent="0.2"/>
    <row r="100" spans="1:8" x14ac:dyDescent="0.2">
      <c r="B100" s="5" t="s">
        <v>86</v>
      </c>
      <c r="D100" s="36"/>
      <c r="E100" s="36"/>
      <c r="F100" s="36"/>
      <c r="H100" s="28">
        <f>J51</f>
        <v>0</v>
      </c>
    </row>
    <row r="101" spans="1:8" ht="6.75" customHeight="1" x14ac:dyDescent="0.2"/>
    <row r="102" spans="1:8" x14ac:dyDescent="0.2">
      <c r="B102" t="s">
        <v>54</v>
      </c>
      <c r="D102" s="36"/>
      <c r="E102" s="36"/>
      <c r="F102" s="36"/>
      <c r="H102" s="3">
        <f>H39</f>
        <v>0</v>
      </c>
    </row>
    <row r="103" spans="1:8" ht="7.5" customHeight="1" x14ac:dyDescent="0.2"/>
    <row r="104" spans="1:8" x14ac:dyDescent="0.2">
      <c r="B104" t="s">
        <v>55</v>
      </c>
      <c r="E104" s="36"/>
      <c r="F104" s="36"/>
      <c r="H104" s="3">
        <f>H41</f>
        <v>0</v>
      </c>
    </row>
    <row r="105" spans="1:8" ht="6" customHeight="1" x14ac:dyDescent="0.2"/>
    <row r="106" spans="1:8" x14ac:dyDescent="0.2">
      <c r="B106" t="s">
        <v>56</v>
      </c>
      <c r="D106" s="36"/>
      <c r="E106" s="36"/>
      <c r="F106" s="36"/>
      <c r="H106" s="3">
        <f>H43</f>
        <v>0</v>
      </c>
    </row>
    <row r="107" spans="1:8" ht="7.5" customHeight="1" x14ac:dyDescent="0.2"/>
    <row r="108" spans="1:8" x14ac:dyDescent="0.2">
      <c r="B108" s="5" t="s">
        <v>57</v>
      </c>
      <c r="G108" s="10" t="s">
        <v>58</v>
      </c>
      <c r="H108" s="28">
        <f>H100-SUM(H102:H106)</f>
        <v>0</v>
      </c>
    </row>
    <row r="110" spans="1:8" x14ac:dyDescent="0.2">
      <c r="A110" t="s">
        <v>59</v>
      </c>
      <c r="E110" s="61" t="e">
        <f>J54</f>
        <v>#DIV/0!</v>
      </c>
      <c r="G110" t="s">
        <v>60</v>
      </c>
    </row>
    <row r="111" spans="1:8" ht="13.5" customHeight="1" x14ac:dyDescent="0.2"/>
    <row r="112" spans="1:8" x14ac:dyDescent="0.2">
      <c r="F112" s="10" t="s">
        <v>62</v>
      </c>
    </row>
    <row r="114" spans="1:11" x14ac:dyDescent="0.2">
      <c r="A114" s="10">
        <v>1</v>
      </c>
      <c r="B114" s="42"/>
      <c r="C114" s="43"/>
      <c r="D114" s="43"/>
      <c r="E114" s="44"/>
      <c r="F114" s="10">
        <v>6</v>
      </c>
      <c r="G114" s="42"/>
      <c r="H114" s="43"/>
      <c r="I114" s="43"/>
      <c r="J114" s="44"/>
    </row>
    <row r="115" spans="1:11" x14ac:dyDescent="0.2">
      <c r="A115" s="10">
        <v>2</v>
      </c>
      <c r="B115" s="42"/>
      <c r="C115" s="43"/>
      <c r="D115" s="43"/>
      <c r="E115" s="44"/>
      <c r="F115" s="10">
        <v>7</v>
      </c>
      <c r="G115" s="42"/>
      <c r="H115" s="43"/>
      <c r="I115" s="43"/>
      <c r="J115" s="44"/>
    </row>
    <row r="116" spans="1:11" x14ac:dyDescent="0.2">
      <c r="A116" s="10">
        <v>3</v>
      </c>
      <c r="B116" s="42"/>
      <c r="C116" s="43"/>
      <c r="D116" s="43"/>
      <c r="E116" s="44"/>
      <c r="F116" s="10">
        <v>8</v>
      </c>
      <c r="G116" s="42"/>
      <c r="H116" s="43"/>
      <c r="I116" s="43"/>
      <c r="J116" s="44"/>
    </row>
    <row r="117" spans="1:11" x14ac:dyDescent="0.2">
      <c r="A117" s="10">
        <v>4</v>
      </c>
      <c r="B117" s="42"/>
      <c r="C117" s="43"/>
      <c r="D117" s="43"/>
      <c r="E117" s="44"/>
      <c r="F117" s="10">
        <v>9</v>
      </c>
      <c r="G117" s="42"/>
      <c r="H117" s="43"/>
      <c r="I117" s="43"/>
      <c r="J117" s="44"/>
    </row>
    <row r="118" spans="1:11" x14ac:dyDescent="0.2">
      <c r="A118" s="10">
        <v>5</v>
      </c>
      <c r="B118" s="42"/>
      <c r="C118" s="43"/>
      <c r="D118" s="43"/>
      <c r="E118" s="44"/>
      <c r="F118" s="10">
        <v>10</v>
      </c>
      <c r="G118" s="42"/>
      <c r="H118" s="43"/>
      <c r="I118" s="43"/>
      <c r="J118" s="44"/>
    </row>
    <row r="120" spans="1:11" ht="15" x14ac:dyDescent="0.25">
      <c r="A120" s="63" t="s">
        <v>79</v>
      </c>
      <c r="B120" s="64"/>
      <c r="C120" s="65" t="s">
        <v>80</v>
      </c>
      <c r="D120" s="66"/>
      <c r="E120" s="67" t="s">
        <v>81</v>
      </c>
      <c r="F120" s="67"/>
      <c r="G120" s="67"/>
      <c r="H120" s="67"/>
      <c r="I120" s="67"/>
      <c r="J120" s="67"/>
      <c r="K120" s="67"/>
    </row>
    <row r="122" spans="1:11" x14ac:dyDescent="0.2">
      <c r="F122" s="6" t="s">
        <v>64</v>
      </c>
    </row>
    <row r="123" spans="1:11" x14ac:dyDescent="0.2">
      <c r="F123" s="5" t="s">
        <v>63</v>
      </c>
    </row>
  </sheetData>
  <mergeCells count="8">
    <mergeCell ref="A2:K2"/>
    <mergeCell ref="A1:K1"/>
    <mergeCell ref="A7:B7"/>
    <mergeCell ref="A8:B8"/>
    <mergeCell ref="A9:B9"/>
    <mergeCell ref="C5:E5"/>
    <mergeCell ref="H3:I3"/>
    <mergeCell ref="H5:I5"/>
  </mergeCells>
  <phoneticPr fontId="0" type="noConversion"/>
  <printOptions horizontalCentered="1" verticalCentered="1"/>
  <pageMargins left="0.25" right="0.25" top="0.5" bottom="0.5" header="0" footer="0"/>
  <pageSetup scale="69" fitToHeight="2" orientation="landscape" horizontalDpi="300" verticalDpi="300" r:id="rId1"/>
  <headerFooter alignWithMargins="0"/>
  <rowBreaks count="1" manualBreakCount="1">
    <brk id="5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c9b52-6c06-4881-9ee3-050748a1ff96">
      <Terms xmlns="http://schemas.microsoft.com/office/infopath/2007/PartnerControls"/>
    </lcf76f155ced4ddcb4097134ff3c332f>
    <TaxCatchAll xmlns="22e05874-196c-488c-bb49-0f513efe6a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6D527E6110D499E1ADA1B6C26A16E" ma:contentTypeVersion="14" ma:contentTypeDescription="Create a new document." ma:contentTypeScope="" ma:versionID="085b93f332ef6529a088a799602a5f15">
  <xsd:schema xmlns:xsd="http://www.w3.org/2001/XMLSchema" xmlns:xs="http://www.w3.org/2001/XMLSchema" xmlns:p="http://schemas.microsoft.com/office/2006/metadata/properties" xmlns:ns2="4edc9b52-6c06-4881-9ee3-050748a1ff96" xmlns:ns3="22e05874-196c-488c-bb49-0f513efe6a42" targetNamespace="http://schemas.microsoft.com/office/2006/metadata/properties" ma:root="true" ma:fieldsID="ad7b4a27c5442fa10d9fdcd8afe88ba6" ns2:_="" ns3:_="">
    <xsd:import namespace="4edc9b52-6c06-4881-9ee3-050748a1ff96"/>
    <xsd:import namespace="22e05874-196c-488c-bb49-0f513efe6a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c9b52-6c06-4881-9ee3-050748a1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dd44e0-e9e5-490b-8aa6-880468cce2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05874-196c-488c-bb49-0f513efe6a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a1eeea-6099-4bab-b16f-c7ec454473b4}" ma:internalName="TaxCatchAll" ma:showField="CatchAllData" ma:web="22e05874-196c-488c-bb49-0f513efe6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3F99C-B848-4BA7-9268-DA80538C30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54619-EC30-44D0-BF3A-496B4FA3B443}">
  <ds:schemaRefs>
    <ds:schemaRef ds:uri="http://schemas.microsoft.com/office/2006/metadata/properties"/>
    <ds:schemaRef ds:uri="http://schemas.microsoft.com/office/infopath/2007/PartnerControls"/>
    <ds:schemaRef ds:uri="4edc9b52-6c06-4881-9ee3-050748a1ff96"/>
    <ds:schemaRef ds:uri="22e05874-196c-488c-bb49-0f513efe6a42"/>
  </ds:schemaRefs>
</ds:datastoreItem>
</file>

<file path=customXml/itemProps3.xml><?xml version="1.0" encoding="utf-8"?>
<ds:datastoreItem xmlns:ds="http://schemas.openxmlformats.org/officeDocument/2006/customXml" ds:itemID="{359C83BC-5F85-4987-90F0-05420777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c9b52-6c06-4881-9ee3-050748a1ff96"/>
    <ds:schemaRef ds:uri="22e05874-196c-488c-bb49-0f513efe6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Reedpoint</dc:creator>
  <cp:lastModifiedBy>Jenise Cockhill</cp:lastModifiedBy>
  <cp:lastPrinted>2014-06-05T20:00:53Z</cp:lastPrinted>
  <dcterms:created xsi:type="dcterms:W3CDTF">1998-03-13T06:00:04Z</dcterms:created>
  <dcterms:modified xsi:type="dcterms:W3CDTF">2025-06-05T15:41:10Z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0x010100FFD6D527E6110D499E1ADA1B6C26A16E</vt:lpwstr>
  </property>
  <property fmtid="{D5CDD505-2E9C-101B-9397-08002B2CF9AE}" pid="3" name="MediaServiceImageTags">
    <vt:lpwstr/>
  </property>
</Properties>
</file>